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nár István\Documents\2022.évi projektek\T.újvárosi_Sport-Park NKft\Teniszcsarnok világítás korsz\Tervdokumentáció\"/>
    </mc:Choice>
  </mc:AlternateContent>
  <bookViews>
    <workbookView xWindow="0" yWindow="0" windowWidth="25200" windowHeight="11985" firstSheet="4" activeTab="8"/>
  </bookViews>
  <sheets>
    <sheet name="Info" sheetId="1" r:id="rId1"/>
    <sheet name="Főösszesítő" sheetId="2" r:id="rId2"/>
    <sheet name="Munkanem összesítő" sheetId="3" r:id="rId3"/>
    <sheet name="2.Bontás, építőanyagok újraha" sheetId="4" r:id="rId4"/>
    <sheet name="5.Építőgépek, szerszámok" sheetId="5" r:id="rId5"/>
    <sheet name="19.Költségtérítések" sheetId="6" r:id="rId6"/>
    <sheet name="21.Irtás, föld- és sziklamunka" sheetId="7" r:id="rId7"/>
    <sheet name="33.Falazás és egyéb kőműves mu" sheetId="8" r:id="rId8"/>
    <sheet name="71.Elektromos energiaellátás," sheetId="9" r:id="rId9"/>
  </sheets>
  <definedNames>
    <definedName name="_xlnm.Print_Area" localSheetId="5">'19.Költségtérítések'!$A$1:$I$3</definedName>
    <definedName name="_xlnm.Print_Area" localSheetId="3">'2.Bontás, építőanyagok újraha'!$A$1:$I$5</definedName>
    <definedName name="_xlnm.Print_Area" localSheetId="6">'21.Irtás, föld- és sziklamunka'!$A$1:$I$3</definedName>
    <definedName name="_xlnm.Print_Area" localSheetId="7">'33.Falazás és egyéb kőműves mu'!$A$1:$I$3</definedName>
    <definedName name="_xlnm.Print_Area" localSheetId="4">'5.Építőgépek, szerszámok'!$A$1:$I$3</definedName>
    <definedName name="_xlnm.Print_Area" localSheetId="8">'71.Elektromos energiaellátás,'!$A$1:$I$19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9" l="1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" i="9"/>
  <c r="H3" i="9"/>
  <c r="I2" i="9"/>
  <c r="I19" i="9" s="1"/>
  <c r="D7" i="3" s="1"/>
  <c r="H2" i="9"/>
  <c r="I2" i="8"/>
  <c r="I3" i="8" s="1"/>
  <c r="D6" i="3" s="1"/>
  <c r="H2" i="8"/>
  <c r="H3" i="8" s="1"/>
  <c r="C6" i="3" s="1"/>
  <c r="I3" i="7"/>
  <c r="D5" i="3" s="1"/>
  <c r="I2" i="7"/>
  <c r="H2" i="7"/>
  <c r="H3" i="7" s="1"/>
  <c r="C5" i="3" s="1"/>
  <c r="I2" i="6"/>
  <c r="I3" i="6" s="1"/>
  <c r="D4" i="3" s="1"/>
  <c r="H2" i="6"/>
  <c r="H3" i="6" s="1"/>
  <c r="C4" i="3" s="1"/>
  <c r="I2" i="5"/>
  <c r="I3" i="5" s="1"/>
  <c r="D3" i="3" s="1"/>
  <c r="H2" i="5"/>
  <c r="H3" i="5" s="1"/>
  <c r="C3" i="3" s="1"/>
  <c r="I4" i="4"/>
  <c r="H4" i="4"/>
  <c r="I3" i="4"/>
  <c r="H3" i="4"/>
  <c r="I2" i="4"/>
  <c r="I5" i="4" s="1"/>
  <c r="D2" i="3" s="1"/>
  <c r="H2" i="4"/>
  <c r="H5" i="4" s="1"/>
  <c r="C2" i="3" s="1"/>
  <c r="H19" i="9" l="1"/>
  <c r="C7" i="3" s="1"/>
  <c r="C8" i="3" s="1"/>
  <c r="C5" i="2" s="1"/>
  <c r="D8" i="3"/>
  <c r="D5" i="2" s="1"/>
  <c r="C6" i="2" l="1"/>
  <c r="C7" i="2" s="1"/>
  <c r="C8" i="2" s="1"/>
</calcChain>
</file>

<file path=xl/sharedStrings.xml><?xml version="1.0" encoding="utf-8"?>
<sst xmlns="http://schemas.openxmlformats.org/spreadsheetml/2006/main" count="250" uniqueCount="135">
  <si>
    <t>Exportált költségvetés adatai</t>
  </si>
  <si>
    <t>Költségvetés neve:</t>
  </si>
  <si>
    <t>174 Tiszaújváros teniszcsarnok</t>
  </si>
  <si>
    <t>Leírás:</t>
  </si>
  <si>
    <t>Költségvetés jellege:</t>
  </si>
  <si>
    <t>Új</t>
  </si>
  <si>
    <t>Tételek száma:</t>
  </si>
  <si>
    <t>Munkanemek száma:</t>
  </si>
  <si>
    <t>6 db</t>
  </si>
  <si>
    <t>Fejezetek száma:</t>
  </si>
  <si>
    <t>Nem fejezetes</t>
  </si>
  <si>
    <t>Építmény tulajdonsága:</t>
  </si>
  <si>
    <t>Sport és üdülési célú építmény</t>
  </si>
  <si>
    <t>Utolsó módosítás:</t>
  </si>
  <si>
    <t>2022-03-07 22:15:39</t>
  </si>
  <si>
    <t>Rezsióradíj:</t>
  </si>
  <si>
    <t>Bruttó végösszeg:</t>
  </si>
  <si>
    <t>Készítette:</t>
  </si>
  <si>
    <t>Figyelem!</t>
  </si>
  <si>
    <t>Ez az információs ablak az exportálással létrejött költségvetés alapadatait tartalmazza!</t>
  </si>
  <si>
    <t>A további munkafüzet-lapokon történő változtatások nincsenek hatással az oldal adataira!
Továbbá az ezen az oldalon kiadott módosítások nem változtatják a költségvetés adatait!</t>
  </si>
  <si>
    <t>Készült a TERC-ETALON Online Építőipari Költségvetés-készítő és Kiíró Programrendszerrel</t>
  </si>
  <si>
    <t>http://www.etalon.terc.hu</t>
  </si>
  <si>
    <t>Ssz.</t>
  </si>
  <si>
    <t>Megnevezés</t>
  </si>
  <si>
    <t>Anyagköltség</t>
  </si>
  <si>
    <t>Díjköltség</t>
  </si>
  <si>
    <t>2</t>
  </si>
  <si>
    <t>Bontás, építőanyagok újrahasznosítása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</si>
  <si>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</si>
  <si>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</si>
  <si>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</si>
  <si>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</si>
  <si>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</si>
  <si>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</si>
  <si>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</si>
  <si>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</si>
  <si>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</si>
  <si>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ÉNGY kód</t>
  </si>
  <si>
    <t>K. jelző</t>
  </si>
  <si>
    <t>Munkanem</t>
  </si>
  <si>
    <t>Normaidő</t>
  </si>
  <si>
    <t>02-030-1.1.2</t>
  </si>
  <si>
    <t>Bontott, szelektált építési törmelék telepített újrahasznosító üzembe való szállításhoz, konténerbe rakása gépi erővel, kiegészítő kézi munkával</t>
  </si>
  <si>
    <t>m3</t>
  </si>
  <si>
    <t xml:space="preserve"> 20303277120</t>
  </si>
  <si>
    <t>ÖN</t>
  </si>
  <si>
    <t>02-030-8.1</t>
  </si>
  <si>
    <t>Bontott veszélyes hulladék szállítása jóváhagyott hulladéklerakó telepre berakása minősített konténerbe, gépi erővel, kiegészítő kézi munkával</t>
  </si>
  <si>
    <t xml:space="preserve"> 20303277236</t>
  </si>
  <si>
    <t>02-030-9.1</t>
  </si>
  <si>
    <t>Bontott veszélyes hulladék elszállítása és rakodása gépkocsira, tetőfedő anyagok</t>
  </si>
  <si>
    <t>kg</t>
  </si>
  <si>
    <t>Munkanem összesen (HUF)</t>
  </si>
  <si>
    <t>5</t>
  </si>
  <si>
    <t>Építőgépek, szerszámok</t>
  </si>
  <si>
    <t>05-008-2.2.2.2</t>
  </si>
  <si>
    <t>Autódaruval végzett munka, emelőkosaras géppel végzett munka 14m emelőmagasságig, 200kg teherbírásig</t>
  </si>
  <si>
    <t>nap</t>
  </si>
  <si>
    <t>19</t>
  </si>
  <si>
    <t>Költségtérítések</t>
  </si>
  <si>
    <t>19-071-11.21</t>
  </si>
  <si>
    <t>Ellenőrző próbák, megvilágítás (fényerő) mérés</t>
  </si>
  <si>
    <t>db</t>
  </si>
  <si>
    <t xml:space="preserve"> 190712244846</t>
  </si>
  <si>
    <t>21</t>
  </si>
  <si>
    <t>Irtás, föld- és sziklamunka</t>
  </si>
  <si>
    <t>21-011-11.3</t>
  </si>
  <si>
    <t>Építési törmelék konténeres elszállítása, lerakása, lerakóhelyi díjjal, 5,0 m³-es konténerbe</t>
  </si>
  <si>
    <t xml:space="preserve"> 210110016762</t>
  </si>
  <si>
    <t>33</t>
  </si>
  <si>
    <t>Falazás és egyéb kőműves munkák</t>
  </si>
  <si>
    <t>33-063-1.1.2</t>
  </si>
  <si>
    <t>Faláttörés 30x30 cm méretig, téglafalban, 12,01-25 cm falvastagság között</t>
  </si>
  <si>
    <t xml:space="preserve"> 330630094703</t>
  </si>
  <si>
    <t>71</t>
  </si>
  <si>
    <t>Elektromos energiaellátás, villanyszerelés</t>
  </si>
  <si>
    <t>71-000-1.3.1</t>
  </si>
  <si>
    <t>Vezetékek, kábelek és szerelvények bontása; PVC védőcső leszerelés tartószerkezetről, DN 100-ig</t>
  </si>
  <si>
    <t>m</t>
  </si>
  <si>
    <t xml:space="preserve"> 710000695793</t>
  </si>
  <si>
    <t>71-000-1.6</t>
  </si>
  <si>
    <t>Vezetékek, kábelek és szerelvények bontása; kábelszerű vezeték leszerelése tartószerkezetről</t>
  </si>
  <si>
    <t xml:space="preserve"> 710000695861</t>
  </si>
  <si>
    <t>71-000-1.5.1</t>
  </si>
  <si>
    <t>Vezetékek, kábelek és szerelvények bontása; vörösréz vagy alumínium vezeték leszerelése védőcsőből kihúzva, 10 mm2-ig</t>
  </si>
  <si>
    <t xml:space="preserve"> 710000695832</t>
  </si>
  <si>
    <t>71-000-1.10</t>
  </si>
  <si>
    <t>Vezetékek, kábelek és szerelvények bontása; áramköri elosztók, fogyasztásmérő szekrények</t>
  </si>
  <si>
    <t xml:space="preserve"> 710000695672</t>
  </si>
  <si>
    <t>71-000-1.13</t>
  </si>
  <si>
    <t>Vezetékek, kábelek és szerelvények bontása; mindennemű fényforrás és lámpatest leszerelése</t>
  </si>
  <si>
    <t xml:space="preserve"> 710000695735</t>
  </si>
  <si>
    <t>71-001-1.2.1.2-0110054</t>
  </si>
  <si>
    <t>Merev simafalú vagy gégecső, műanyag védőcső elhelyezése, elágazó dobozokkal, falon kívül, előre elkészített tartó szerkezetre szerelve, vékonyított falú kivitelben, gyenge mechanikai igénybevételre, Névleges méret: 20-32 mm, Mü II. vékonyított falú védőcső, 25 mm, Kód: MU-II 25</t>
  </si>
  <si>
    <t xml:space="preserve"> 710014494895</t>
  </si>
  <si>
    <t>71-001-1.2.1.2-0110055</t>
  </si>
  <si>
    <t>Merev simafalú vagy gégecső, műanyag védőcső elhelyezése, elágazó dobozokkal, falon kívül, előre elkészített tartó szerkezetre szerelve, vékonyított falú kivitelben, gyenge mechanikai igénybevételre, Névleges méret: 20-32 mm, Mü II. vékonyított falú védőcső, 32 mm, Kód: MU-II 32</t>
  </si>
  <si>
    <t xml:space="preserve"> 710014494905</t>
  </si>
  <si>
    <t>71-001-24.2.1-0533552</t>
  </si>
  <si>
    <t>Műanyag vezetékcsatorna, padlószegélycsatorna elhelyezése előre elkészített tartószerkezetre szerelve, idomdarabokkal, szélesség:  40 mm-ig, LEGRAND DLP mini csatorna 40x16 mm, fedéllel, válaszfal nélkül (Kat.szám:030022)</t>
  </si>
  <si>
    <t xml:space="preserve"> 710010700520</t>
  </si>
  <si>
    <t>71-002-20.1.1-0336573</t>
  </si>
  <si>
    <t>Kábelszerű vezeték elhelyezése védőcsőbe húzva vagy vezetékcsatornába fektetve, 2-5 erű rézvezetővel, leágazó kötésekkel, szigetelés ellenállás méréssel, a szerelvényekhez csatlakozó vezetékvégek bekötése nélkül, 2-3 erű, gyors vezetékösszekötővel, keresztmetszet: 2,5 mm2-ig, NYY-J 0,6/1 kV 3x2,5 mm²</t>
  </si>
  <si>
    <t xml:space="preserve"> 710024442971</t>
  </si>
  <si>
    <t>71-002-20.2.1-0336643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</si>
  <si>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2,5 mm2-ig, NYY-J 0,6/1 kV 5x2,5 mm²</t>
  </si>
  <si>
    <t xml:space="preserve"> 710024443201</t>
  </si>
  <si>
    <t>71-009-5.2-0624333</t>
  </si>
  <si>
    <t>Acéllemez elosztószekrény elhelyezése, szerelőlappal,IP 43-65 védettséggel, bekötés és áramköri elemek nélkül, 800-1200 mm magasság között, LEGRAND Atlantic IP66 elosztószekrény szerelőlappal 700x500x250, (Kat.szám:036930)</t>
  </si>
  <si>
    <t>Ev világítási elosztó kompletten, készre szerelve</t>
  </si>
  <si>
    <t>71-009-61.1.1.1-0624354</t>
  </si>
  <si>
    <t>Sorolható fali/álló elosztó rendszerszekrény fém RAL 7035 színben, IP 30, IP 43, IP 55 védettségi fokozatú kivitelben, fali, készre szerelt, 160 A, LEGRAND XL3 160 5 sor 120 mod fém fali előszerelt elosztószekrény (Kat.szám:020005)</t>
  </si>
  <si>
    <t>FE főelosztó kompletten készre szerelve</t>
  </si>
  <si>
    <t>71-010-8.9-0143355</t>
  </si>
  <si>
    <t>HOFEKA lámpatest elhelyezése előre elkészített tartószerkezetre, védett kivitelben, min. IP 54, LED-es kivitelben, Orion Spot 65-120 (-55) 240W 5000 K csarnokvilágító LED-es lámpatest, működtetővel</t>
  </si>
  <si>
    <t>71-002-20.2.2-0336647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</si>
  <si>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4-6 mm2, NYY-J 0,6/1 kV 5x6 mm²</t>
  </si>
  <si>
    <t xml:space="preserve"> 710024443305</t>
  </si>
  <si>
    <t>71-002-54.1-0336501</t>
  </si>
  <si>
    <t>Műanyag szigetelésű energiaátviteli és irányítás-technikai kábel elhelyezése előre beépített tartószerkezetre, rögzítés nélkül, tömeghatár: 0,35 kg/m-ig, NYY-J 0,6/1 kV 1x16 mm²</t>
  </si>
  <si>
    <t xml:space="preserve"> 710020722351</t>
  </si>
  <si>
    <t>71-013-5.5.1-0310373</t>
  </si>
  <si>
    <t>Villám- és érintésvédelmi hálózat tartozékainak szerelése, földelő rúd vagy cső, 4 m hosszúságig, OBO rúdföldelő, toldható, 1,5 m hosszú, 20 mm átm., szondacsúccsal, ütővéggel és köracél csatlakozóval, R.sz.: 5000947 és 3041212 és 3042200 és 5001641</t>
  </si>
  <si>
    <t xml:space="preserve"> 710130818846</t>
  </si>
  <si>
    <t>Összesen (HUF)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</si>
  <si>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</si>
  <si>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</si>
  <si>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</si>
  <si>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</si>
  <si>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</si>
  <si>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24 db</t>
  </si>
  <si>
    <t>71-013-9</t>
  </si>
  <si>
    <t>Villám és érintésvédelmi mérés és jegyzőkönyv készítése</t>
  </si>
  <si>
    <t>mp*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</si>
</sst>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\ \F\t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0" fontId="2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64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alon.terc.h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workbookViewId="0">
      <selection activeCell="B6" sqref="B6"/>
    </sheetView>
  </sheetViews>
  <sheetFormatPr defaultRowHeight="15" x14ac:dyDescent="0.25"/>
  <cols>
    <col min="1" max="2" width="30.7109375" customWidth="1"/>
  </cols>
  <sheetData>
    <row r="1" spans="1:2" x14ac:dyDescent="0.25">
      <c r="A1" s="16" t="s">
        <v>0</v>
      </c>
      <c r="B1" s="16"/>
    </row>
    <row r="2" spans="1:2" x14ac:dyDescent="0.25">
      <c r="A2" s="2" t="s">
        <v>1</v>
      </c>
      <c r="B2" s="3" t="s">
        <v>2</v>
      </c>
    </row>
    <row r="3" spans="1:2" x14ac:dyDescent="0.25">
      <c r="A3" s="2" t="s">
        <v>3</v>
      </c>
      <c r="B3" s="3"/>
    </row>
    <row r="4" spans="1:2" x14ac:dyDescent="0.25">
      <c r="A4" s="2" t="s">
        <v>4</v>
      </c>
      <c r="B4" s="3" t="s">
        <v>5</v>
      </c>
    </row>
    <row r="5" spans="1:2" x14ac:dyDescent="0.25">
      <c r="A5" s="2" t="s">
        <v>6</v>
      </c>
      <c r="B5" s="3" t="s">
        <v>131</v>
      </c>
    </row>
    <row r="6" spans="1:2" x14ac:dyDescent="0.25">
      <c r="A6" s="2" t="s">
        <v>7</v>
      </c>
      <c r="B6" s="3" t="s">
        <v>8</v>
      </c>
    </row>
    <row r="7" spans="1:2" x14ac:dyDescent="0.25">
      <c r="A7" s="2" t="s">
        <v>9</v>
      </c>
      <c r="B7" s="3" t="s">
        <v>10</v>
      </c>
    </row>
    <row r="8" spans="1:2" x14ac:dyDescent="0.25">
      <c r="A8" s="2" t="s">
        <v>11</v>
      </c>
      <c r="B8" s="3" t="s">
        <v>12</v>
      </c>
    </row>
    <row r="10" spans="1:2" x14ac:dyDescent="0.25">
      <c r="A10" s="2" t="s">
        <v>13</v>
      </c>
      <c r="B10" s="3" t="s">
        <v>14</v>
      </c>
    </row>
    <row r="12" spans="1:2" x14ac:dyDescent="0.25">
      <c r="A12" s="2" t="s">
        <v>15</v>
      </c>
      <c r="B12" s="4">
        <v>0</v>
      </c>
    </row>
    <row r="13" spans="1:2" x14ac:dyDescent="0.25">
      <c r="A13" s="2" t="s">
        <v>16</v>
      </c>
      <c r="B13" s="5">
        <v>0</v>
      </c>
    </row>
    <row r="15" spans="1:2" x14ac:dyDescent="0.25">
      <c r="A15" s="2" t="s">
        <v>17</v>
      </c>
      <c r="B15" s="3"/>
    </row>
    <row r="17" spans="1:2" x14ac:dyDescent="0.25">
      <c r="A17" s="2" t="s">
        <v>18</v>
      </c>
    </row>
    <row r="18" spans="1:2" x14ac:dyDescent="0.25">
      <c r="A18" s="17" t="s">
        <v>19</v>
      </c>
      <c r="B18" s="17"/>
    </row>
    <row r="21" spans="1:2" x14ac:dyDescent="0.25">
      <c r="A21" s="17" t="s">
        <v>20</v>
      </c>
      <c r="B21" s="17"/>
    </row>
    <row r="26" spans="1:2" x14ac:dyDescent="0.25">
      <c r="A26" s="18" t="s">
        <v>21</v>
      </c>
      <c r="B26" s="18"/>
    </row>
    <row r="28" spans="1:2" x14ac:dyDescent="0.25">
      <c r="A28" s="3" t="s">
        <v>22</v>
      </c>
    </row>
  </sheetData>
  <mergeCells count="4">
    <mergeCell ref="A1:B1"/>
    <mergeCell ref="A18:B18"/>
    <mergeCell ref="A21:B21"/>
    <mergeCell ref="A26:B26"/>
  </mergeCells>
  <hyperlinks>
    <hyperlink ref="A2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B35" sqref="B35"/>
    </sheetView>
  </sheetViews>
  <sheetFormatPr defaultRowHeight="15" x14ac:dyDescent="0.25"/>
  <cols>
    <col min="1" max="1" width="30.7109375" customWidth="1"/>
    <col min="2" max="2" width="8.7109375" customWidth="1"/>
    <col min="3" max="4" width="12.7109375" customWidth="1"/>
  </cols>
  <sheetData>
    <row r="1" spans="1:4" x14ac:dyDescent="0.25">
      <c r="A1" s="18"/>
      <c r="B1" s="18"/>
      <c r="C1" s="18"/>
      <c r="D1" s="18"/>
    </row>
    <row r="3" spans="1:4" ht="18.75" x14ac:dyDescent="0.25">
      <c r="A3" s="19" t="s">
        <v>126</v>
      </c>
      <c r="B3" s="19"/>
      <c r="C3" s="19"/>
      <c r="D3" s="19"/>
    </row>
    <row r="4" spans="1:4" x14ac:dyDescent="0.25">
      <c r="A4" s="1" t="s">
        <v>24</v>
      </c>
      <c r="B4" s="6"/>
      <c r="C4" s="6" t="s">
        <v>25</v>
      </c>
      <c r="D4" s="6" t="s">
        <v>26</v>
      </c>
    </row>
    <row r="5" spans="1:4" x14ac:dyDescent="0.25">
      <c r="A5" s="3" t="s">
        <v>127</v>
      </c>
      <c r="C5" s="7">
        <f>'Munkanem összesítő'!C8</f>
        <v>0</v>
      </c>
      <c r="D5" s="7">
        <f>'Munkanem összesítő'!D8</f>
        <v>0</v>
      </c>
    </row>
    <row r="6" spans="1:4" x14ac:dyDescent="0.25">
      <c r="A6" s="3" t="s">
        <v>128</v>
      </c>
      <c r="C6" s="20">
        <f>ROUND(C5+D5,0)</f>
        <v>0</v>
      </c>
      <c r="D6" s="20"/>
    </row>
    <row r="7" spans="1:4" x14ac:dyDescent="0.25">
      <c r="A7" s="3" t="s">
        <v>129</v>
      </c>
      <c r="B7" s="8">
        <v>0</v>
      </c>
      <c r="C7" s="20">
        <f>ROUND(C6*B7,0)</f>
        <v>0</v>
      </c>
      <c r="D7" s="20"/>
    </row>
    <row r="8" spans="1:4" x14ac:dyDescent="0.25">
      <c r="A8" s="9" t="s">
        <v>130</v>
      </c>
      <c r="B8" s="9"/>
      <c r="C8" s="21">
        <f>ROUND(C7+C6,0)</f>
        <v>0</v>
      </c>
      <c r="D8" s="21"/>
    </row>
  </sheetData>
  <mergeCells count="5">
    <mergeCell ref="A1:D1"/>
    <mergeCell ref="A3:D3"/>
    <mergeCell ref="C6:D6"/>
    <mergeCell ref="C7:D7"/>
    <mergeCell ref="C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B35" sqref="B35"/>
    </sheetView>
  </sheetViews>
  <sheetFormatPr defaultRowHeight="15" x14ac:dyDescent="0.25"/>
  <cols>
    <col min="1" max="1" width="4.7109375" customWidth="1"/>
    <col min="2" max="2" width="30.7109375" customWidth="1"/>
    <col min="3" max="4" width="12.7109375" customWidth="1"/>
  </cols>
  <sheetData>
    <row r="1" spans="1:4" x14ac:dyDescent="0.25">
      <c r="A1" s="1" t="s">
        <v>23</v>
      </c>
      <c r="B1" s="1" t="s">
        <v>24</v>
      </c>
      <c r="C1" s="6" t="s">
        <v>25</v>
      </c>
      <c r="D1" s="6" t="s">
        <v>26</v>
      </c>
    </row>
    <row r="2" spans="1:4" ht="25.5" x14ac:dyDescent="0.25">
      <c r="A2" s="3" t="s">
        <v>27</v>
      </c>
      <c r="B2" s="3" t="s">
        <v>28</v>
      </c>
      <c r="C2" s="4">
        <f>'2.Bontás, építőanyagok újraha'!H5</f>
        <v>0</v>
      </c>
      <c r="D2" s="4">
        <f>'2.Bontás, építőanyagok újraha'!I5</f>
        <v>0</v>
      </c>
    </row>
    <row r="3" spans="1:4" x14ac:dyDescent="0.25">
      <c r="A3" s="3" t="s">
        <v>54</v>
      </c>
      <c r="B3" s="3" t="s">
        <v>55</v>
      </c>
      <c r="C3" s="4">
        <f>'5.Építőgépek, szerszámok'!H3</f>
        <v>0</v>
      </c>
      <c r="D3" s="4">
        <f>'5.Építőgépek, szerszámok'!I3</f>
        <v>0</v>
      </c>
    </row>
    <row r="4" spans="1:4" x14ac:dyDescent="0.25">
      <c r="A4" s="3" t="s">
        <v>59</v>
      </c>
      <c r="B4" s="3" t="s">
        <v>60</v>
      </c>
      <c r="C4" s="4">
        <f>'19.Költségtérítések'!H3</f>
        <v>0</v>
      </c>
      <c r="D4" s="4">
        <f>'19.Költségtérítések'!I3</f>
        <v>0</v>
      </c>
    </row>
    <row r="5" spans="1:4" x14ac:dyDescent="0.25">
      <c r="A5" s="3" t="s">
        <v>65</v>
      </c>
      <c r="B5" s="3" t="s">
        <v>66</v>
      </c>
      <c r="C5" s="4">
        <f>'21.Irtás, föld- és sziklamunka'!H3</f>
        <v>0</v>
      </c>
      <c r="D5" s="4">
        <f>'21.Irtás, föld- és sziklamunka'!I3</f>
        <v>0</v>
      </c>
    </row>
    <row r="6" spans="1:4" x14ac:dyDescent="0.25">
      <c r="A6" s="3" t="s">
        <v>70</v>
      </c>
      <c r="B6" s="3" t="s">
        <v>71</v>
      </c>
      <c r="C6" s="4">
        <f>'33.Falazás és egyéb kőműves mu'!H3</f>
        <v>0</v>
      </c>
      <c r="D6" s="4">
        <f>'33.Falazás és egyéb kőműves mu'!I3</f>
        <v>0</v>
      </c>
    </row>
    <row r="7" spans="1:4" ht="25.5" x14ac:dyDescent="0.25">
      <c r="A7" s="3" t="s">
        <v>75</v>
      </c>
      <c r="B7" s="3" t="s">
        <v>76</v>
      </c>
      <c r="C7" s="4">
        <f>'71.Elektromos energiaellátás,'!H19</f>
        <v>0</v>
      </c>
      <c r="D7" s="4">
        <f>'71.Elektromos energiaellátás,'!I19</f>
        <v>0</v>
      </c>
    </row>
    <row r="8" spans="1:4" x14ac:dyDescent="0.25">
      <c r="A8" s="9"/>
      <c r="B8" s="9" t="s">
        <v>125</v>
      </c>
      <c r="C8" s="9">
        <f>ROUND(SUM(C2:C7),0)</f>
        <v>0</v>
      </c>
      <c r="D8" s="9">
        <f>ROUND(SUM(D2:D7),0)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view="pageBreakPreview" zoomScale="60" zoomScaleNormal="100" workbookViewId="0">
      <selection activeCell="B35" sqref="B35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  <col min="12" max="12" width="6.7109375" customWidth="1"/>
    <col min="13" max="14" width="8.7109375" customWidth="1"/>
  </cols>
  <sheetData>
    <row r="1" spans="1:14" ht="25.5" x14ac:dyDescent="0.25">
      <c r="A1" s="1" t="s">
        <v>23</v>
      </c>
      <c r="B1" s="1" t="s">
        <v>29</v>
      </c>
      <c r="C1" s="1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</row>
    <row r="2" spans="1:14" ht="51" x14ac:dyDescent="0.25">
      <c r="A2" s="3">
        <v>1</v>
      </c>
      <c r="B2" s="2" t="s">
        <v>42</v>
      </c>
      <c r="C2" s="3" t="s">
        <v>43</v>
      </c>
      <c r="D2" s="2">
        <v>4.5</v>
      </c>
      <c r="E2" s="3" t="s">
        <v>44</v>
      </c>
      <c r="F2" s="4"/>
      <c r="G2" s="4"/>
      <c r="H2" s="7">
        <f>ROUND(F2*D2,0)</f>
        <v>0</v>
      </c>
      <c r="I2" s="7">
        <f>ROUND(G2*D2,0)</f>
        <v>0</v>
      </c>
      <c r="J2" s="11"/>
      <c r="K2" s="12" t="s">
        <v>45</v>
      </c>
      <c r="L2" s="3" t="s">
        <v>46</v>
      </c>
      <c r="M2" s="3">
        <v>2</v>
      </c>
      <c r="N2" s="3">
        <v>0.05</v>
      </c>
    </row>
    <row r="3" spans="1:14" ht="51" x14ac:dyDescent="0.25">
      <c r="A3" s="3">
        <v>2</v>
      </c>
      <c r="B3" s="2" t="s">
        <v>47</v>
      </c>
      <c r="C3" s="3" t="s">
        <v>48</v>
      </c>
      <c r="D3" s="2">
        <v>0.5</v>
      </c>
      <c r="E3" s="3" t="s">
        <v>44</v>
      </c>
      <c r="F3" s="4"/>
      <c r="G3" s="4"/>
      <c r="H3" s="7">
        <f>ROUND(F3*D3,0)</f>
        <v>0</v>
      </c>
      <c r="I3" s="7">
        <f>ROUND(G3*D3,0)</f>
        <v>0</v>
      </c>
      <c r="J3" s="11"/>
      <c r="K3" s="12" t="s">
        <v>49</v>
      </c>
      <c r="L3" s="3" t="s">
        <v>46</v>
      </c>
      <c r="M3" s="3">
        <v>2</v>
      </c>
      <c r="N3" s="3">
        <v>0.05</v>
      </c>
    </row>
    <row r="4" spans="1:14" ht="25.5" x14ac:dyDescent="0.25">
      <c r="A4" s="3">
        <v>3</v>
      </c>
      <c r="B4" s="2" t="s">
        <v>50</v>
      </c>
      <c r="C4" s="3" t="s">
        <v>51</v>
      </c>
      <c r="D4" s="2">
        <v>100</v>
      </c>
      <c r="E4" s="3" t="s">
        <v>52</v>
      </c>
      <c r="F4" s="4"/>
      <c r="G4" s="4"/>
      <c r="H4" s="7">
        <f>ROUND(F4*D4,0)</f>
        <v>0</v>
      </c>
      <c r="I4" s="7">
        <f>ROUND(G4*D4,0)</f>
        <v>0</v>
      </c>
      <c r="J4" s="11"/>
      <c r="K4" s="12"/>
      <c r="L4" s="3" t="s">
        <v>46</v>
      </c>
      <c r="M4" s="3">
        <v>2</v>
      </c>
      <c r="N4" s="3">
        <v>0</v>
      </c>
    </row>
    <row r="5" spans="1:14" x14ac:dyDescent="0.25">
      <c r="A5" s="9"/>
      <c r="B5" s="9"/>
      <c r="C5" s="9" t="s">
        <v>53</v>
      </c>
      <c r="D5" s="9"/>
      <c r="E5" s="9"/>
      <c r="F5" s="9"/>
      <c r="G5" s="9"/>
      <c r="H5" s="13">
        <f>ROUND(SUM(H2:H4),0)</f>
        <v>0</v>
      </c>
      <c r="I5" s="13">
        <f>ROUND(SUM(I2:I4),0)</f>
        <v>0</v>
      </c>
    </row>
  </sheetData>
  <pageMargins left="0.7" right="0.7" top="0.75" bottom="0.75" header="0.3" footer="0.3"/>
  <pageSetup paperSize="9" scale="68" orientation="portrait" horizontalDpi="300" verticalDpi="300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zoomScale="60" zoomScaleNormal="100" workbookViewId="0">
      <selection activeCell="B35" sqref="B35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6" width="10.5703125" customWidth="1"/>
    <col min="7" max="7" width="11.5703125" customWidth="1"/>
    <col min="8" max="8" width="11" customWidth="1"/>
    <col min="9" max="9" width="12.7109375" customWidth="1"/>
    <col min="10" max="10" width="20.7109375" customWidth="1"/>
    <col min="11" max="11" width="12.7109375" customWidth="1"/>
    <col min="12" max="12" width="6.7109375" customWidth="1"/>
    <col min="13" max="14" width="8.7109375" customWidth="1"/>
  </cols>
  <sheetData>
    <row r="1" spans="1:14" ht="25.5" x14ac:dyDescent="0.25">
      <c r="A1" s="1" t="s">
        <v>23</v>
      </c>
      <c r="B1" s="1" t="s">
        <v>29</v>
      </c>
      <c r="C1" s="1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</row>
    <row r="2" spans="1:14" ht="38.25" x14ac:dyDescent="0.25">
      <c r="A2" s="3">
        <v>1</v>
      </c>
      <c r="B2" s="2" t="s">
        <v>56</v>
      </c>
      <c r="C2" s="3" t="s">
        <v>57</v>
      </c>
      <c r="D2" s="2">
        <v>10</v>
      </c>
      <c r="E2" s="3" t="s">
        <v>58</v>
      </c>
      <c r="F2" s="4"/>
      <c r="G2" s="4"/>
      <c r="H2" s="7">
        <f>ROUND(F2*D2,0)</f>
        <v>0</v>
      </c>
      <c r="I2" s="7">
        <f>ROUND(G2*D2,0)</f>
        <v>0</v>
      </c>
      <c r="J2" s="11"/>
      <c r="K2" s="12"/>
      <c r="L2" s="3"/>
      <c r="M2" s="3">
        <v>5</v>
      </c>
      <c r="N2" s="3">
        <v>0</v>
      </c>
    </row>
    <row r="3" spans="1:14" x14ac:dyDescent="0.25">
      <c r="A3" s="9"/>
      <c r="B3" s="9"/>
      <c r="C3" s="9" t="s">
        <v>53</v>
      </c>
      <c r="D3" s="9"/>
      <c r="E3" s="9"/>
      <c r="F3" s="9"/>
      <c r="G3" s="9"/>
      <c r="H3" s="13">
        <f>ROUND(SUM(H2:H2),0)</f>
        <v>0</v>
      </c>
      <c r="I3" s="13">
        <f>ROUND(SUM(I2:I2),0)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zoomScale="60" zoomScaleNormal="100" workbookViewId="0">
      <selection activeCell="B35" sqref="B35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6" width="10.5703125" customWidth="1"/>
    <col min="7" max="7" width="9.5703125" customWidth="1"/>
    <col min="8" max="8" width="9.85546875" customWidth="1"/>
    <col min="9" max="9" width="12.7109375" customWidth="1"/>
    <col min="10" max="10" width="20.7109375" customWidth="1"/>
    <col min="11" max="11" width="12.7109375" customWidth="1"/>
    <col min="12" max="12" width="6.7109375" customWidth="1"/>
    <col min="13" max="14" width="8.7109375" customWidth="1"/>
  </cols>
  <sheetData>
    <row r="1" spans="1:14" ht="25.5" x14ac:dyDescent="0.25">
      <c r="A1" s="1" t="s">
        <v>23</v>
      </c>
      <c r="B1" s="1" t="s">
        <v>29</v>
      </c>
      <c r="C1" s="1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</row>
    <row r="2" spans="1:14" ht="25.5" x14ac:dyDescent="0.25">
      <c r="A2" s="3">
        <v>1</v>
      </c>
      <c r="B2" s="2" t="s">
        <v>61</v>
      </c>
      <c r="C2" s="3" t="s">
        <v>62</v>
      </c>
      <c r="D2" s="2">
        <v>350</v>
      </c>
      <c r="E2" s="3" t="s">
        <v>63</v>
      </c>
      <c r="F2" s="4"/>
      <c r="G2" s="4"/>
      <c r="H2" s="7">
        <f>ROUND(F2*D2,0)</f>
        <v>0</v>
      </c>
      <c r="I2" s="7">
        <f>ROUND(G2*D2,0)</f>
        <v>0</v>
      </c>
      <c r="J2" s="11"/>
      <c r="K2" s="12" t="s">
        <v>64</v>
      </c>
      <c r="L2" s="3" t="s">
        <v>46</v>
      </c>
      <c r="M2" s="3">
        <v>19</v>
      </c>
      <c r="N2" s="3">
        <v>0</v>
      </c>
    </row>
    <row r="3" spans="1:14" x14ac:dyDescent="0.25">
      <c r="A3" s="9"/>
      <c r="B3" s="9"/>
      <c r="C3" s="9" t="s">
        <v>53</v>
      </c>
      <c r="D3" s="9"/>
      <c r="E3" s="9"/>
      <c r="F3" s="9"/>
      <c r="G3" s="9"/>
      <c r="H3" s="13">
        <f>ROUND(SUM(H2:H2),0)</f>
        <v>0</v>
      </c>
      <c r="I3" s="13">
        <f>ROUND(SUM(I2:I2),0)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view="pageBreakPreview" zoomScale="60" zoomScaleNormal="100" workbookViewId="0">
      <selection activeCell="C59" sqref="C59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  <col min="12" max="12" width="6.7109375" customWidth="1"/>
    <col min="13" max="14" width="8.7109375" customWidth="1"/>
  </cols>
  <sheetData>
    <row r="1" spans="1:14" ht="25.5" x14ac:dyDescent="0.25">
      <c r="A1" s="1" t="s">
        <v>23</v>
      </c>
      <c r="B1" s="1" t="s">
        <v>29</v>
      </c>
      <c r="C1" s="1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</row>
    <row r="2" spans="1:14" ht="38.25" x14ac:dyDescent="0.25">
      <c r="A2" s="3">
        <v>1</v>
      </c>
      <c r="B2" s="2" t="s">
        <v>67</v>
      </c>
      <c r="C2" s="3" t="s">
        <v>68</v>
      </c>
      <c r="D2" s="2">
        <v>1</v>
      </c>
      <c r="E2" s="3" t="s">
        <v>63</v>
      </c>
      <c r="F2" s="4"/>
      <c r="G2" s="4"/>
      <c r="H2" s="7">
        <f>ROUND(F2*D2,0)</f>
        <v>0</v>
      </c>
      <c r="I2" s="7">
        <f>ROUND(G2*D2,0)</f>
        <v>0</v>
      </c>
      <c r="J2" s="11"/>
      <c r="K2" s="12" t="s">
        <v>69</v>
      </c>
      <c r="L2" s="3" t="s">
        <v>46</v>
      </c>
      <c r="M2" s="3">
        <v>21</v>
      </c>
      <c r="N2" s="3">
        <v>0</v>
      </c>
    </row>
    <row r="3" spans="1:14" x14ac:dyDescent="0.25">
      <c r="A3" s="9"/>
      <c r="B3" s="9"/>
      <c r="C3" s="9" t="s">
        <v>53</v>
      </c>
      <c r="D3" s="9"/>
      <c r="E3" s="9"/>
      <c r="F3" s="9"/>
      <c r="G3" s="9"/>
      <c r="H3" s="13">
        <f>ROUND(SUM(H2:H2),0)</f>
        <v>0</v>
      </c>
      <c r="I3" s="13">
        <f>ROUND(SUM(I2:I2),0)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view="pageBreakPreview" zoomScale="60" zoomScaleNormal="100" workbookViewId="0">
      <selection activeCell="B35" sqref="B35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  <col min="12" max="12" width="6.7109375" customWidth="1"/>
    <col min="13" max="14" width="8.7109375" customWidth="1"/>
  </cols>
  <sheetData>
    <row r="1" spans="1:14" ht="25.5" x14ac:dyDescent="0.25">
      <c r="A1" s="1" t="s">
        <v>23</v>
      </c>
      <c r="B1" s="1" t="s">
        <v>29</v>
      </c>
      <c r="C1" s="1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</row>
    <row r="2" spans="1:14" ht="25.5" x14ac:dyDescent="0.25">
      <c r="A2" s="3">
        <v>1</v>
      </c>
      <c r="B2" s="2" t="s">
        <v>72</v>
      </c>
      <c r="C2" s="3" t="s">
        <v>73</v>
      </c>
      <c r="D2" s="2">
        <v>1</v>
      </c>
      <c r="E2" s="3" t="s">
        <v>63</v>
      </c>
      <c r="F2" s="4"/>
      <c r="G2" s="4"/>
      <c r="H2" s="7">
        <f>ROUND(F2*D2,0)</f>
        <v>0</v>
      </c>
      <c r="I2" s="7">
        <f>ROUND(G2*D2,0)</f>
        <v>0</v>
      </c>
      <c r="J2" s="11"/>
      <c r="K2" s="12" t="s">
        <v>74</v>
      </c>
      <c r="L2" s="3" t="s">
        <v>46</v>
      </c>
      <c r="M2" s="3">
        <v>33</v>
      </c>
      <c r="N2" s="3">
        <v>0.76</v>
      </c>
    </row>
    <row r="3" spans="1:14" x14ac:dyDescent="0.25">
      <c r="A3" s="9"/>
      <c r="B3" s="9"/>
      <c r="C3" s="9" t="s">
        <v>53</v>
      </c>
      <c r="D3" s="9"/>
      <c r="E3" s="9"/>
      <c r="F3" s="9"/>
      <c r="G3" s="9"/>
      <c r="H3" s="13">
        <f>ROUND(SUM(H2:H2),0)</f>
        <v>0</v>
      </c>
      <c r="I3" s="13">
        <f>ROUND(SUM(I2:I2),0)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topLeftCell="A13" zoomScaleNormal="100" zoomScaleSheetLayoutView="100" workbookViewId="0">
      <selection activeCell="C22" sqref="C22"/>
    </sheetView>
  </sheetViews>
  <sheetFormatPr defaultRowHeight="15" x14ac:dyDescent="0.25"/>
  <cols>
    <col min="1" max="1" width="4" customWidth="1"/>
    <col min="2" max="2" width="20.7109375" customWidth="1"/>
    <col min="3" max="3" width="35.7109375" customWidth="1"/>
    <col min="4" max="4" width="7.7109375" customWidth="1"/>
    <col min="5" max="5" width="8" customWidth="1"/>
    <col min="6" max="6" width="8.85546875" customWidth="1"/>
    <col min="7" max="8" width="8.7109375" customWidth="1"/>
    <col min="9" max="9" width="9.42578125" customWidth="1"/>
    <col min="10" max="10" width="20.7109375" customWidth="1"/>
    <col min="11" max="11" width="12.7109375" customWidth="1"/>
    <col min="12" max="12" width="6.7109375" customWidth="1"/>
    <col min="13" max="14" width="8.7109375" customWidth="1"/>
  </cols>
  <sheetData>
    <row r="1" spans="1:14" ht="25.5" x14ac:dyDescent="0.25">
      <c r="A1" s="1" t="s">
        <v>23</v>
      </c>
      <c r="B1" s="1" t="s">
        <v>29</v>
      </c>
      <c r="C1" s="1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</row>
    <row r="2" spans="1:14" ht="38.25" x14ac:dyDescent="0.25">
      <c r="A2" s="3">
        <v>1</v>
      </c>
      <c r="B2" s="2" t="s">
        <v>77</v>
      </c>
      <c r="C2" s="3" t="s">
        <v>78</v>
      </c>
      <c r="D2" s="2">
        <v>50</v>
      </c>
      <c r="E2" s="3" t="s">
        <v>79</v>
      </c>
      <c r="F2" s="4"/>
      <c r="G2" s="4"/>
      <c r="H2" s="7">
        <f t="shared" ref="H2:H18" si="0">ROUND(F2*D2,0)</f>
        <v>0</v>
      </c>
      <c r="I2" s="7">
        <f t="shared" ref="I2:I18" si="1">ROUND(G2*D2,0)</f>
        <v>0</v>
      </c>
      <c r="J2" s="11"/>
      <c r="K2" s="12" t="s">
        <v>80</v>
      </c>
      <c r="L2" s="3" t="s">
        <v>46</v>
      </c>
      <c r="M2" s="3">
        <v>71</v>
      </c>
      <c r="N2" s="3">
        <v>0.11</v>
      </c>
    </row>
    <row r="3" spans="1:14" ht="38.25" x14ac:dyDescent="0.25">
      <c r="A3" s="3">
        <v>2</v>
      </c>
      <c r="B3" s="2" t="s">
        <v>81</v>
      </c>
      <c r="C3" s="3" t="s">
        <v>82</v>
      </c>
      <c r="D3" s="2">
        <v>400</v>
      </c>
      <c r="E3" s="3" t="s">
        <v>79</v>
      </c>
      <c r="F3" s="4"/>
      <c r="G3" s="4"/>
      <c r="H3" s="7">
        <f t="shared" si="0"/>
        <v>0</v>
      </c>
      <c r="I3" s="7">
        <f t="shared" si="1"/>
        <v>0</v>
      </c>
      <c r="J3" s="11"/>
      <c r="K3" s="12" t="s">
        <v>83</v>
      </c>
      <c r="L3" s="3" t="s">
        <v>46</v>
      </c>
      <c r="M3" s="3">
        <v>71</v>
      </c>
      <c r="N3" s="3">
        <v>0.15</v>
      </c>
    </row>
    <row r="4" spans="1:14" ht="38.25" x14ac:dyDescent="0.25">
      <c r="A4" s="3">
        <v>3</v>
      </c>
      <c r="B4" s="2" t="s">
        <v>84</v>
      </c>
      <c r="C4" s="3" t="s">
        <v>85</v>
      </c>
      <c r="D4" s="2">
        <v>50</v>
      </c>
      <c r="E4" s="3" t="s">
        <v>79</v>
      </c>
      <c r="F4" s="4"/>
      <c r="G4" s="4"/>
      <c r="H4" s="7">
        <f t="shared" si="0"/>
        <v>0</v>
      </c>
      <c r="I4" s="7">
        <f t="shared" si="1"/>
        <v>0</v>
      </c>
      <c r="J4" s="11"/>
      <c r="K4" s="12" t="s">
        <v>86</v>
      </c>
      <c r="L4" s="3" t="s">
        <v>46</v>
      </c>
      <c r="M4" s="3">
        <v>71</v>
      </c>
      <c r="N4" s="3">
        <v>0.03</v>
      </c>
    </row>
    <row r="5" spans="1:14" ht="38.25" x14ac:dyDescent="0.25">
      <c r="A5" s="3">
        <v>4</v>
      </c>
      <c r="B5" s="2" t="s">
        <v>87</v>
      </c>
      <c r="C5" s="3" t="s">
        <v>88</v>
      </c>
      <c r="D5" s="2">
        <v>2</v>
      </c>
      <c r="E5" s="3" t="s">
        <v>63</v>
      </c>
      <c r="F5" s="4"/>
      <c r="G5" s="4"/>
      <c r="H5" s="7">
        <f t="shared" si="0"/>
        <v>0</v>
      </c>
      <c r="I5" s="7">
        <f t="shared" si="1"/>
        <v>0</v>
      </c>
      <c r="J5" s="11"/>
      <c r="K5" s="12" t="s">
        <v>89</v>
      </c>
      <c r="L5" s="3" t="s">
        <v>46</v>
      </c>
      <c r="M5" s="3">
        <v>71</v>
      </c>
      <c r="N5" s="3">
        <v>0.52</v>
      </c>
    </row>
    <row r="6" spans="1:14" ht="38.25" x14ac:dyDescent="0.25">
      <c r="A6" s="3">
        <v>5</v>
      </c>
      <c r="B6" s="2" t="s">
        <v>90</v>
      </c>
      <c r="C6" s="3" t="s">
        <v>91</v>
      </c>
      <c r="D6" s="2">
        <v>100</v>
      </c>
      <c r="E6" s="3" t="s">
        <v>63</v>
      </c>
      <c r="F6" s="4"/>
      <c r="G6" s="4"/>
      <c r="H6" s="7">
        <f t="shared" si="0"/>
        <v>0</v>
      </c>
      <c r="I6" s="7">
        <f t="shared" si="1"/>
        <v>0</v>
      </c>
      <c r="J6" s="11"/>
      <c r="K6" s="12" t="s">
        <v>92</v>
      </c>
      <c r="L6" s="3" t="s">
        <v>46</v>
      </c>
      <c r="M6" s="3">
        <v>71</v>
      </c>
      <c r="N6" s="3">
        <v>0.25</v>
      </c>
    </row>
    <row r="7" spans="1:14" ht="102" x14ac:dyDescent="0.25">
      <c r="A7" s="3">
        <v>6</v>
      </c>
      <c r="B7" s="2" t="s">
        <v>93</v>
      </c>
      <c r="C7" s="3" t="s">
        <v>94</v>
      </c>
      <c r="D7" s="2">
        <v>456</v>
      </c>
      <c r="E7" s="3" t="s">
        <v>79</v>
      </c>
      <c r="F7" s="4"/>
      <c r="G7" s="4"/>
      <c r="H7" s="7">
        <f t="shared" si="0"/>
        <v>0</v>
      </c>
      <c r="I7" s="7">
        <f t="shared" si="1"/>
        <v>0</v>
      </c>
      <c r="J7" s="11"/>
      <c r="K7" s="12" t="s">
        <v>95</v>
      </c>
      <c r="L7" s="3" t="s">
        <v>46</v>
      </c>
      <c r="M7" s="3">
        <v>71</v>
      </c>
      <c r="N7" s="3">
        <v>0.28999999999999998</v>
      </c>
    </row>
    <row r="8" spans="1:14" ht="102" x14ac:dyDescent="0.25">
      <c r="A8" s="3">
        <v>7</v>
      </c>
      <c r="B8" s="2" t="s">
        <v>96</v>
      </c>
      <c r="C8" s="3" t="s">
        <v>97</v>
      </c>
      <c r="D8" s="2">
        <v>18</v>
      </c>
      <c r="E8" s="3" t="s">
        <v>79</v>
      </c>
      <c r="F8" s="4"/>
      <c r="G8" s="4"/>
      <c r="H8" s="7">
        <f t="shared" si="0"/>
        <v>0</v>
      </c>
      <c r="I8" s="7">
        <f t="shared" si="1"/>
        <v>0</v>
      </c>
      <c r="J8" s="11"/>
      <c r="K8" s="12" t="s">
        <v>98</v>
      </c>
      <c r="L8" s="3" t="s">
        <v>46</v>
      </c>
      <c r="M8" s="3">
        <v>71</v>
      </c>
      <c r="N8" s="3">
        <v>0.28999999999999998</v>
      </c>
    </row>
    <row r="9" spans="1:14" ht="76.5" x14ac:dyDescent="0.25">
      <c r="A9" s="3">
        <v>8</v>
      </c>
      <c r="B9" s="2" t="s">
        <v>99</v>
      </c>
      <c r="C9" s="3" t="s">
        <v>100</v>
      </c>
      <c r="D9" s="2">
        <v>4</v>
      </c>
      <c r="E9" s="3" t="s">
        <v>79</v>
      </c>
      <c r="F9" s="4"/>
      <c r="G9" s="4"/>
      <c r="H9" s="7">
        <f t="shared" si="0"/>
        <v>0</v>
      </c>
      <c r="I9" s="7">
        <f t="shared" si="1"/>
        <v>0</v>
      </c>
      <c r="J9" s="11"/>
      <c r="K9" s="12" t="s">
        <v>101</v>
      </c>
      <c r="L9" s="3" t="s">
        <v>46</v>
      </c>
      <c r="M9" s="3">
        <v>71</v>
      </c>
      <c r="N9" s="3">
        <v>0.28000000000000003</v>
      </c>
    </row>
    <row r="10" spans="1:14" ht="102" x14ac:dyDescent="0.25">
      <c r="A10" s="3">
        <v>9</v>
      </c>
      <c r="B10" s="2" t="s">
        <v>102</v>
      </c>
      <c r="C10" s="3" t="s">
        <v>103</v>
      </c>
      <c r="D10" s="2">
        <v>36</v>
      </c>
      <c r="E10" s="3" t="s">
        <v>79</v>
      </c>
      <c r="F10" s="4"/>
      <c r="G10" s="4"/>
      <c r="H10" s="7">
        <f t="shared" si="0"/>
        <v>0</v>
      </c>
      <c r="I10" s="7">
        <f t="shared" si="1"/>
        <v>0</v>
      </c>
      <c r="J10" s="11"/>
      <c r="K10" s="12" t="s">
        <v>104</v>
      </c>
      <c r="L10" s="3" t="s">
        <v>46</v>
      </c>
      <c r="M10" s="3">
        <v>71</v>
      </c>
      <c r="N10" s="3">
        <v>0.02</v>
      </c>
    </row>
    <row r="11" spans="1:14" ht="102" x14ac:dyDescent="0.25">
      <c r="A11" s="3">
        <v>10</v>
      </c>
      <c r="B11" s="2" t="s">
        <v>105</v>
      </c>
      <c r="C11" s="3" t="s">
        <v>106</v>
      </c>
      <c r="D11" s="2">
        <v>486</v>
      </c>
      <c r="E11" s="3" t="s">
        <v>79</v>
      </c>
      <c r="F11" s="4"/>
      <c r="G11" s="4"/>
      <c r="H11" s="7">
        <f t="shared" si="0"/>
        <v>0</v>
      </c>
      <c r="I11" s="7">
        <f t="shared" si="1"/>
        <v>0</v>
      </c>
      <c r="J11" s="11"/>
      <c r="K11" s="12" t="s">
        <v>107</v>
      </c>
      <c r="L11" s="3" t="s">
        <v>46</v>
      </c>
      <c r="M11" s="3">
        <v>71</v>
      </c>
      <c r="N11" s="3">
        <v>0.05</v>
      </c>
    </row>
    <row r="12" spans="1:14" ht="76.5" x14ac:dyDescent="0.25">
      <c r="A12" s="3">
        <v>11</v>
      </c>
      <c r="B12" s="2" t="s">
        <v>108</v>
      </c>
      <c r="C12" s="3" t="s">
        <v>109</v>
      </c>
      <c r="D12" s="2">
        <v>1</v>
      </c>
      <c r="E12" s="3" t="s">
        <v>63</v>
      </c>
      <c r="F12" s="4"/>
      <c r="G12" s="4"/>
      <c r="H12" s="7">
        <f t="shared" si="0"/>
        <v>0</v>
      </c>
      <c r="I12" s="7">
        <f t="shared" si="1"/>
        <v>0</v>
      </c>
      <c r="J12" s="11" t="s">
        <v>110</v>
      </c>
      <c r="K12" s="12"/>
      <c r="L12" s="3"/>
      <c r="M12" s="3">
        <v>71</v>
      </c>
      <c r="N12" s="3">
        <v>24</v>
      </c>
    </row>
    <row r="13" spans="1:14" ht="76.5" x14ac:dyDescent="0.25">
      <c r="A13" s="3">
        <v>12</v>
      </c>
      <c r="B13" s="2" t="s">
        <v>111</v>
      </c>
      <c r="C13" s="3" t="s">
        <v>112</v>
      </c>
      <c r="D13" s="2">
        <v>1</v>
      </c>
      <c r="E13" s="3" t="s">
        <v>63</v>
      </c>
      <c r="F13" s="4"/>
      <c r="G13" s="4"/>
      <c r="H13" s="7">
        <f t="shared" si="0"/>
        <v>0</v>
      </c>
      <c r="I13" s="7">
        <f t="shared" si="1"/>
        <v>0</v>
      </c>
      <c r="J13" s="11" t="s">
        <v>113</v>
      </c>
      <c r="K13" s="12"/>
      <c r="L13" s="3"/>
      <c r="M13" s="3">
        <v>71</v>
      </c>
      <c r="N13" s="3">
        <v>38</v>
      </c>
    </row>
    <row r="14" spans="1:14" ht="76.5" x14ac:dyDescent="0.25">
      <c r="A14" s="3">
        <v>13</v>
      </c>
      <c r="B14" s="2" t="s">
        <v>114</v>
      </c>
      <c r="C14" s="3" t="s">
        <v>115</v>
      </c>
      <c r="D14" s="2">
        <v>28</v>
      </c>
      <c r="E14" s="3" t="s">
        <v>63</v>
      </c>
      <c r="F14" s="4"/>
      <c r="G14" s="4"/>
      <c r="H14" s="7">
        <f t="shared" si="0"/>
        <v>0</v>
      </c>
      <c r="I14" s="7">
        <f t="shared" si="1"/>
        <v>0</v>
      </c>
      <c r="J14" s="11"/>
      <c r="K14" s="12"/>
      <c r="L14" s="3"/>
      <c r="M14" s="3">
        <v>71</v>
      </c>
      <c r="N14" s="3">
        <v>1.45</v>
      </c>
    </row>
    <row r="15" spans="1:14" ht="102" x14ac:dyDescent="0.25">
      <c r="A15" s="3">
        <v>14</v>
      </c>
      <c r="B15" s="2" t="s">
        <v>116</v>
      </c>
      <c r="C15" s="3" t="s">
        <v>117</v>
      </c>
      <c r="D15" s="2">
        <v>26</v>
      </c>
      <c r="E15" s="3" t="s">
        <v>79</v>
      </c>
      <c r="F15" s="4"/>
      <c r="G15" s="4"/>
      <c r="H15" s="7">
        <f t="shared" si="0"/>
        <v>0</v>
      </c>
      <c r="I15" s="7">
        <f t="shared" si="1"/>
        <v>0</v>
      </c>
      <c r="J15" s="11"/>
      <c r="K15" s="12" t="s">
        <v>118</v>
      </c>
      <c r="L15" s="3" t="s">
        <v>46</v>
      </c>
      <c r="M15" s="3">
        <v>71</v>
      </c>
      <c r="N15" s="3">
        <v>0.06</v>
      </c>
    </row>
    <row r="16" spans="1:14" ht="63.75" x14ac:dyDescent="0.25">
      <c r="A16" s="3">
        <v>15</v>
      </c>
      <c r="B16" s="2" t="s">
        <v>119</v>
      </c>
      <c r="C16" s="3" t="s">
        <v>120</v>
      </c>
      <c r="D16" s="2">
        <v>3</v>
      </c>
      <c r="E16" s="3" t="s">
        <v>79</v>
      </c>
      <c r="F16" s="4"/>
      <c r="G16" s="4"/>
      <c r="H16" s="7">
        <f t="shared" si="0"/>
        <v>0</v>
      </c>
      <c r="I16" s="7">
        <f t="shared" si="1"/>
        <v>0</v>
      </c>
      <c r="J16" s="11"/>
      <c r="K16" s="12" t="s">
        <v>121</v>
      </c>
      <c r="L16" s="3" t="s">
        <v>46</v>
      </c>
      <c r="M16" s="3">
        <v>71</v>
      </c>
      <c r="N16" s="3">
        <v>0.14000000000000001</v>
      </c>
    </row>
    <row r="17" spans="1:14" ht="89.25" x14ac:dyDescent="0.25">
      <c r="A17" s="3">
        <v>16</v>
      </c>
      <c r="B17" s="2" t="s">
        <v>122</v>
      </c>
      <c r="C17" s="3" t="s">
        <v>123</v>
      </c>
      <c r="D17" s="2">
        <v>2</v>
      </c>
      <c r="E17" s="3" t="s">
        <v>63</v>
      </c>
      <c r="F17" s="4"/>
      <c r="G17" s="4"/>
      <c r="H17" s="7">
        <f t="shared" si="0"/>
        <v>0</v>
      </c>
      <c r="I17" s="7">
        <f t="shared" si="1"/>
        <v>0</v>
      </c>
      <c r="J17" s="11"/>
      <c r="K17" s="12" t="s">
        <v>124</v>
      </c>
      <c r="L17" s="3" t="s">
        <v>46</v>
      </c>
      <c r="M17" s="3">
        <v>71</v>
      </c>
      <c r="N17" s="3">
        <v>3.76</v>
      </c>
    </row>
    <row r="18" spans="1:14" ht="25.5" x14ac:dyDescent="0.25">
      <c r="A18" s="14">
        <v>17</v>
      </c>
      <c r="B18" s="15" t="s">
        <v>132</v>
      </c>
      <c r="C18" s="14" t="s">
        <v>133</v>
      </c>
      <c r="D18" s="15">
        <v>100</v>
      </c>
      <c r="E18" s="14" t="s">
        <v>134</v>
      </c>
      <c r="F18" s="4"/>
      <c r="G18" s="4"/>
      <c r="H18" s="7">
        <f t="shared" si="0"/>
        <v>0</v>
      </c>
      <c r="I18" s="7">
        <f t="shared" si="1"/>
        <v>0</v>
      </c>
      <c r="J18" s="11"/>
      <c r="K18" s="12"/>
      <c r="L18" s="14"/>
      <c r="M18" s="14"/>
      <c r="N18" s="14"/>
    </row>
    <row r="19" spans="1:14" x14ac:dyDescent="0.25">
      <c r="A19" s="9"/>
      <c r="B19" s="9"/>
      <c r="C19" s="9" t="s">
        <v>53</v>
      </c>
      <c r="D19" s="9"/>
      <c r="E19" s="9"/>
      <c r="F19" s="9"/>
      <c r="G19" s="9"/>
      <c r="H19" s="13">
        <f>ROUND(SUM(H2:H17),0)</f>
        <v>0</v>
      </c>
      <c r="I19" s="13">
        <f>ROUND(SUM(I2:I17),0)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6</vt:i4>
      </vt:variant>
    </vt:vector>
  </HeadingPairs>
  <TitlesOfParts>
    <vt:vector size="15" baseType="lpstr">
      <vt:lpstr>Info</vt:lpstr>
      <vt:lpstr>Főösszesítő</vt:lpstr>
      <vt:lpstr>Munkanem összesítő</vt:lpstr>
      <vt:lpstr>2.Bontás, építőanyagok újraha</vt:lpstr>
      <vt:lpstr>5.Építőgépek, szerszámok</vt:lpstr>
      <vt:lpstr>19.Költségtérítések</vt:lpstr>
      <vt:lpstr>21.Irtás, föld- és sziklamunka</vt:lpstr>
      <vt:lpstr>33.Falazás és egyéb kőműves mu</vt:lpstr>
      <vt:lpstr>71.Elektromos energiaellátás,</vt:lpstr>
      <vt:lpstr>'19.Költségtérítések'!Nyomtatási_terület</vt:lpstr>
      <vt:lpstr>'2.Bontás, építőanyagok újraha'!Nyomtatási_terület</vt:lpstr>
      <vt:lpstr>'21.Irtás, föld- és sziklamunka'!Nyomtatási_terület</vt:lpstr>
      <vt:lpstr>'33.Falazás és egyéb kőműves mu'!Nyomtatási_terület</vt:lpstr>
      <vt:lpstr>'5.Építőgépek, szerszámok'!Nyomtatási_terület</vt:lpstr>
      <vt:lpstr>'71.Elektromos energiaellátás,'!Nyomtatási_terület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174 Tiszaújváros teniszcsarnok</dc:title>
  <dc:subject/>
  <dc:creator>Molnár István</dc:creator>
  <cp:keywords/>
  <dc:description/>
  <cp:lastModifiedBy>Molnár István</cp:lastModifiedBy>
  <cp:lastPrinted>2022-03-08T09:56:13Z</cp:lastPrinted>
  <dcterms:created xsi:type="dcterms:W3CDTF">2022-01-28T16:45:03Z</dcterms:created>
  <dcterms:modified xsi:type="dcterms:W3CDTF">2022-05-11T05:39:25Z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293322</vt:lpwstr>
  </property>
  <property fmtid="{D5CDD505-2E9C-101B-9397-08002B2CF9AE}" pid="3" name="title">
    <vt:lpwstr>174 Tiszaújváros teniszcsarnok</vt:lpwstr>
  </property>
  <property fmtid="{D5CDD505-2E9C-101B-9397-08002B2CF9AE}" pid="4" name="lessonfee">
    <vt:i4>4165</vt:i4>
  </property>
  <property fmtid="{D5CDD505-2E9C-101B-9397-08002B2CF9AE}" pid="5" name="norm_type_id">
    <vt:lpwstr>1</vt:lpwstr>
  </property>
  <property fmtid="{D5CDD505-2E9C-101B-9397-08002B2CF9AE}" pid="6" name="tender_iow_id">
    <vt:lpwstr>17</vt:lpwstr>
  </property>
  <property fmtid="{D5CDD505-2E9C-101B-9397-08002B2CF9AE}" pid="7" name="created">
    <vt:lpwstr>2022-01-28 16:45:03</vt:lpwstr>
  </property>
  <property fmtid="{D5CDD505-2E9C-101B-9397-08002B2CF9AE}" pid="8" name="changed">
    <vt:lpwstr>2022-03-07 22:15:39</vt:lpwstr>
  </property>
  <property fmtid="{D5CDD505-2E9C-101B-9397-08002B2CF9AE}" pid="9" name="osum">
    <vt:i4>0</vt:i4>
  </property>
  <property fmtid="{D5CDD505-2E9C-101B-9397-08002B2CF9AE}" pid="10" name="priceversion">
    <vt:lpwstr>2022.01.01</vt:lpwstr>
  </property>
  <property fmtid="{D5CDD505-2E9C-101B-9397-08002B2CF9AE}" pid="11" name="currency">
    <vt:lpwstr>HUF</vt:lpwstr>
  </property>
</Properties>
</file>